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935" activeTab="2"/>
  </bookViews>
  <sheets>
    <sheet name="VaR-LN" sheetId="1" r:id="rId1"/>
    <sheet name="VaR-NP2" sheetId="2" r:id="rId2"/>
    <sheet name="CVaR-LN" sheetId="3" r:id="rId3"/>
    <sheet name="List2" sheetId="4" r:id="rId4"/>
    <sheet name="List3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/>
  <c r="D6"/>
  <c r="D5"/>
  <c r="D4"/>
  <c r="D3"/>
  <c r="D2"/>
  <c r="E2" s="1"/>
  <c r="C6"/>
  <c r="C7" s="1"/>
  <c r="C5"/>
  <c r="C4"/>
  <c r="C3"/>
  <c r="E3" s="1"/>
  <c r="C7" i="3"/>
  <c r="C6"/>
  <c r="C5"/>
  <c r="F5" s="1"/>
  <c r="C4"/>
  <c r="F4" s="1"/>
  <c r="F2"/>
  <c r="D2"/>
  <c r="H2" i="1"/>
  <c r="F2"/>
  <c r="H2" i="2"/>
  <c r="I5" s="1"/>
  <c r="H5" s="1"/>
  <c r="F2"/>
  <c r="G4" s="1"/>
  <c r="F4" s="1"/>
  <c r="C7"/>
  <c r="C6"/>
  <c r="C5"/>
  <c r="C4"/>
  <c r="D2"/>
  <c r="E5" s="1"/>
  <c r="D5" s="1"/>
  <c r="D2" i="1"/>
  <c r="D5" i="3" l="1"/>
  <c r="E5" s="1"/>
  <c r="D4"/>
  <c r="D7"/>
  <c r="E7" s="1"/>
  <c r="F7"/>
  <c r="G7" s="1"/>
  <c r="D6"/>
  <c r="F6"/>
  <c r="G6" s="1"/>
  <c r="G5"/>
  <c r="G4"/>
  <c r="E6"/>
  <c r="E4"/>
  <c r="E4" i="2"/>
  <c r="D4" s="1"/>
  <c r="G6"/>
  <c r="F6" s="1"/>
  <c r="I7"/>
  <c r="H7" s="1"/>
  <c r="E7"/>
  <c r="D7" s="1"/>
  <c r="G5"/>
  <c r="F5" s="1"/>
  <c r="I4"/>
  <c r="H4" s="1"/>
  <c r="E6"/>
  <c r="D6" s="1"/>
  <c r="G7"/>
  <c r="F7" s="1"/>
  <c r="I6"/>
  <c r="H6" s="1"/>
  <c r="D4" i="1"/>
  <c r="E4" s="1"/>
  <c r="D7"/>
  <c r="E7" s="1"/>
  <c r="C7"/>
  <c r="C6"/>
  <c r="C5"/>
  <c r="C4"/>
  <c r="E4" i="4" l="1"/>
  <c r="H6" i="1"/>
  <c r="I6" s="1"/>
  <c r="F6"/>
  <c r="G6" s="1"/>
  <c r="F5"/>
  <c r="G5" s="1"/>
  <c r="H5"/>
  <c r="I5" s="1"/>
  <c r="H4"/>
  <c r="I4" s="1"/>
  <c r="F4"/>
  <c r="G4" s="1"/>
  <c r="D5"/>
  <c r="E5" s="1"/>
  <c r="H7"/>
  <c r="I7" s="1"/>
  <c r="F7"/>
  <c r="G7" s="1"/>
  <c r="D6"/>
  <c r="E6" s="1"/>
  <c r="E5" i="4" l="1"/>
  <c r="E7" l="1"/>
  <c r="E6"/>
  <c r="E8" s="1"/>
</calcChain>
</file>

<file path=xl/sharedStrings.xml><?xml version="1.0" encoding="utf-8"?>
<sst xmlns="http://schemas.openxmlformats.org/spreadsheetml/2006/main" count="36" uniqueCount="13">
  <si>
    <t>gama</t>
  </si>
  <si>
    <t>CV</t>
  </si>
  <si>
    <t>sigma</t>
  </si>
  <si>
    <t>RM/sigma</t>
  </si>
  <si>
    <t>RM/E</t>
  </si>
  <si>
    <t>alfa</t>
  </si>
  <si>
    <t>z_alfa</t>
  </si>
  <si>
    <t>RM/sd</t>
  </si>
  <si>
    <t xml:space="preserve"> </t>
  </si>
  <si>
    <t>závazek</t>
  </si>
  <si>
    <t>kapitál</t>
  </si>
  <si>
    <t>náklady na kapitál</t>
  </si>
  <si>
    <t>riziková marže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</si>
</sst>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9" fontId="0" fillId="0" borderId="0" xfId="1" applyFont="1"/>
    <xf numFmtId="2" fontId="0" fillId="0" borderId="0" xfId="0" applyNumberForma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zoomScale="142" zoomScaleNormal="142" workbookViewId="0">
      <selection activeCell="I4" sqref="I4"/>
    </sheetView>
  </sheetViews>
  <sheetFormatPr defaultRowHeight="15"/>
  <cols>
    <col min="5" max="6" width="10.5703125" customWidth="1"/>
    <col min="7" max="7" width="10.42578125" customWidth="1"/>
    <col min="8" max="8" width="12.140625" customWidth="1"/>
  </cols>
  <sheetData>
    <row r="1" spans="1:9">
      <c r="A1" t="s">
        <v>5</v>
      </c>
      <c r="D1" s="1">
        <v>0.65</v>
      </c>
      <c r="F1" s="2">
        <v>0.75</v>
      </c>
      <c r="H1" s="1">
        <v>0.9</v>
      </c>
    </row>
    <row r="2" spans="1:9">
      <c r="A2" t="s">
        <v>6</v>
      </c>
      <c r="D2" s="3">
        <f>(NORMSINV(D1))</f>
        <v>0.38532046640756756</v>
      </c>
      <c r="F2" s="3">
        <f>(NORMSINV(F1))</f>
        <v>0.67448975019608159</v>
      </c>
      <c r="H2" s="3">
        <f>(NORMSINV(H1))</f>
        <v>1.2815515655446004</v>
      </c>
    </row>
    <row r="3" spans="1:9">
      <c r="A3" t="s">
        <v>0</v>
      </c>
      <c r="B3" t="s">
        <v>1</v>
      </c>
      <c r="C3" t="s">
        <v>2</v>
      </c>
      <c r="D3" t="s">
        <v>4</v>
      </c>
      <c r="E3" t="s">
        <v>7</v>
      </c>
      <c r="F3" t="s">
        <v>4</v>
      </c>
      <c r="G3" t="s">
        <v>7</v>
      </c>
      <c r="H3" t="s">
        <v>4</v>
      </c>
      <c r="I3" t="s">
        <v>7</v>
      </c>
    </row>
    <row r="4" spans="1:9">
      <c r="A4">
        <v>0.2</v>
      </c>
      <c r="B4">
        <v>6.7000000000000004E-2</v>
      </c>
      <c r="C4">
        <f>+SQRT(LN(1+B4^2))</f>
        <v>6.6924991528877389E-2</v>
      </c>
      <c r="D4" s="2">
        <f>+EXP($C4*D$2-($C4^2)/2)-1</f>
        <v>2.3827537174227809E-2</v>
      </c>
      <c r="E4" s="3">
        <f>+D4/$B4</f>
        <v>0.35563488319742997</v>
      </c>
      <c r="F4" s="2">
        <f t="shared" ref="F4:H7" si="0">+EXP($C4*F$2-($C4^2)/2)-1</f>
        <v>4.3834282446943762E-2</v>
      </c>
      <c r="G4" s="3">
        <f t="shared" ref="G4:I7" si="1">+F4/$B4</f>
        <v>0.65424302159617553</v>
      </c>
      <c r="H4" s="2">
        <f t="shared" si="0"/>
        <v>8.7116035054705332E-2</v>
      </c>
      <c r="I4" s="3">
        <f t="shared" si="1"/>
        <v>1.3002393291747063</v>
      </c>
    </row>
    <row r="5" spans="1:9">
      <c r="A5">
        <v>0.4</v>
      </c>
      <c r="B5">
        <v>0.13300000000000001</v>
      </c>
      <c r="C5">
        <f t="shared" ref="C5:C7" si="2">+SQRT(LN(1+B5^2))</f>
        <v>0.13241740999989879</v>
      </c>
      <c r="D5" s="2">
        <f t="shared" ref="D5:D7" si="3">+EXP(C5*D$2-(C5^2)/2)-1</f>
        <v>4.3161444828993201E-2</v>
      </c>
      <c r="E5" s="3">
        <f t="shared" ref="E5:E7" si="4">+D5/B5</f>
        <v>0.32452214157137743</v>
      </c>
      <c r="F5" s="2">
        <f t="shared" si="0"/>
        <v>8.3879788398766753E-2</v>
      </c>
      <c r="G5" s="3">
        <f t="shared" si="1"/>
        <v>0.63067510074260713</v>
      </c>
      <c r="H5" s="2">
        <f t="shared" si="0"/>
        <v>0.17460574351311053</v>
      </c>
      <c r="I5" s="3">
        <f t="shared" si="1"/>
        <v>1.3128251391963197</v>
      </c>
    </row>
    <row r="6" spans="1:9">
      <c r="A6">
        <v>0.8</v>
      </c>
      <c r="B6">
        <v>0.26100000000000001</v>
      </c>
      <c r="C6">
        <f t="shared" si="2"/>
        <v>0.25671195920848622</v>
      </c>
      <c r="D6" s="2">
        <f t="shared" si="3"/>
        <v>6.8190245168169961E-2</v>
      </c>
      <c r="E6" s="3">
        <f t="shared" si="4"/>
        <v>0.26126530715773932</v>
      </c>
      <c r="F6" s="2">
        <f t="shared" si="0"/>
        <v>0.15050280693035178</v>
      </c>
      <c r="G6" s="3">
        <f t="shared" si="1"/>
        <v>0.57663910701284204</v>
      </c>
      <c r="H6" s="2">
        <f t="shared" si="0"/>
        <v>0.34452272424607422</v>
      </c>
      <c r="I6" s="3">
        <f t="shared" si="1"/>
        <v>1.3200104377244222</v>
      </c>
    </row>
    <row r="7" spans="1:9">
      <c r="A7">
        <v>8</v>
      </c>
      <c r="B7">
        <v>1.512</v>
      </c>
      <c r="C7">
        <f t="shared" si="2"/>
        <v>1.0907405011877171</v>
      </c>
      <c r="D7" s="2">
        <f t="shared" si="3"/>
        <v>-0.1601842713109819</v>
      </c>
      <c r="E7" s="3">
        <f t="shared" si="4"/>
        <v>-0.10594197838027904</v>
      </c>
      <c r="F7" s="2">
        <f t="shared" si="0"/>
        <v>0.15123567752812939</v>
      </c>
      <c r="G7" s="3">
        <f t="shared" si="1"/>
        <v>0.10002359624876282</v>
      </c>
      <c r="H7" s="2">
        <f t="shared" si="0"/>
        <v>1.2321891296475851</v>
      </c>
      <c r="I7" s="3">
        <f t="shared" si="1"/>
        <v>0.81493990056057219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topLeftCell="C2" zoomScale="130" zoomScaleNormal="130" workbookViewId="0">
      <selection activeCell="G4" sqref="G4"/>
    </sheetView>
  </sheetViews>
  <sheetFormatPr defaultRowHeight="15"/>
  <sheetData>
    <row r="1" spans="1:9">
      <c r="A1" t="s">
        <v>5</v>
      </c>
      <c r="D1" s="1">
        <v>0.65</v>
      </c>
      <c r="F1" s="2">
        <v>0.75</v>
      </c>
      <c r="H1" s="1">
        <v>0.9</v>
      </c>
    </row>
    <row r="2" spans="1:9">
      <c r="A2" t="s">
        <v>6</v>
      </c>
      <c r="D2" s="3">
        <f>(NORMSINV(D1))</f>
        <v>0.38532046640756756</v>
      </c>
      <c r="F2" s="3">
        <f>(NORMSINV(F1))</f>
        <v>0.67448975019608159</v>
      </c>
      <c r="H2" s="3">
        <f>(NORMSINV(H1))</f>
        <v>1.2815515655446004</v>
      </c>
    </row>
    <row r="3" spans="1:9">
      <c r="A3" t="s">
        <v>0</v>
      </c>
      <c r="B3" t="s">
        <v>1</v>
      </c>
      <c r="C3" t="s">
        <v>2</v>
      </c>
      <c r="D3" t="s">
        <v>4</v>
      </c>
      <c r="E3" t="s">
        <v>7</v>
      </c>
      <c r="F3" t="s">
        <v>4</v>
      </c>
      <c r="G3" t="s">
        <v>7</v>
      </c>
      <c r="H3" t="s">
        <v>4</v>
      </c>
      <c r="I3" t="s">
        <v>3</v>
      </c>
    </row>
    <row r="4" spans="1:9">
      <c r="A4">
        <v>0.2</v>
      </c>
      <c r="B4">
        <v>6.7000000000000004E-2</v>
      </c>
      <c r="C4">
        <f>+SQRT(LN(1+B4^2))</f>
        <v>6.6924991528877389E-2</v>
      </c>
      <c r="D4" s="2">
        <f>+E4*$B4</f>
        <v>2.3914725074066383E-2</v>
      </c>
      <c r="E4" s="3">
        <f>+D$2+$A4/6*(+D$2^2-1)</f>
        <v>0.3569361951353191</v>
      </c>
      <c r="F4" s="2">
        <f t="shared" ref="F4:F7" si="0">+G4*$B4</f>
        <v>4.3973504608104515E-2</v>
      </c>
      <c r="G4" s="3">
        <f t="shared" ref="G4:G7" si="1">+F$2+$A4/6*(+F$2^2-1)</f>
        <v>0.65632096430006737</v>
      </c>
      <c r="H4" s="2">
        <f t="shared" ref="H4:H7" si="2">+I4*$B4</f>
        <v>8.7298591085322813E-2</v>
      </c>
      <c r="I4" s="3">
        <f t="shared" ref="I4:I7" si="3">+H$2+$A4/6*(+H$2^2-1)</f>
        <v>1.3029640460495941</v>
      </c>
    </row>
    <row r="5" spans="1:9">
      <c r="A5">
        <v>0.4</v>
      </c>
      <c r="B5">
        <v>0.13300000000000001</v>
      </c>
      <c r="C5">
        <f t="shared" ref="C5:C7" si="4">+SQRT(LN(1+B5^2))</f>
        <v>0.13241740999989879</v>
      </c>
      <c r="D5" s="2">
        <f t="shared" ref="D5:D7" si="5">+E5*$B5</f>
        <v>4.3697405873788391E-2</v>
      </c>
      <c r="E5" s="3">
        <f t="shared" ref="E5:E7" si="6">+$D$2+$A5/6*(+$D$2^2-1)</f>
        <v>0.32855192386307058</v>
      </c>
      <c r="F5" s="2">
        <f t="shared" si="0"/>
        <v>8.4874239727739068E-2</v>
      </c>
      <c r="G5" s="3">
        <f t="shared" si="1"/>
        <v>0.63815217840405314</v>
      </c>
      <c r="H5" s="2">
        <f t="shared" si="2"/>
        <v>0.17614207803176024</v>
      </c>
      <c r="I5" s="3">
        <f t="shared" si="3"/>
        <v>1.3243765265545882</v>
      </c>
    </row>
    <row r="6" spans="1:9">
      <c r="A6">
        <v>0.8</v>
      </c>
      <c r="B6">
        <v>0.26100000000000001</v>
      </c>
      <c r="C6">
        <f t="shared" si="4"/>
        <v>0.25671195920848622</v>
      </c>
      <c r="D6" s="2">
        <f t="shared" si="5"/>
        <v>7.0935462524147716E-2</v>
      </c>
      <c r="E6" s="3">
        <f t="shared" si="6"/>
        <v>0.2717833813185736</v>
      </c>
      <c r="F6" s="2">
        <f t="shared" si="0"/>
        <v>0.15707361232573841</v>
      </c>
      <c r="G6" s="3">
        <f t="shared" si="1"/>
        <v>0.60181460661202457</v>
      </c>
      <c r="H6" s="2">
        <f t="shared" si="2"/>
        <v>0.35683958825435436</v>
      </c>
      <c r="I6" s="3">
        <f t="shared" si="3"/>
        <v>1.3672014875645759</v>
      </c>
    </row>
    <row r="7" spans="1:9">
      <c r="A7">
        <v>8</v>
      </c>
      <c r="B7">
        <v>1.512</v>
      </c>
      <c r="C7">
        <f t="shared" si="4"/>
        <v>1.0907405011877171</v>
      </c>
      <c r="D7" s="2">
        <f t="shared" si="5"/>
        <v>-1.1340761813373461</v>
      </c>
      <c r="E7" s="3">
        <f t="shared" si="6"/>
        <v>-0.75005038448237182</v>
      </c>
      <c r="F7" s="2">
        <f t="shared" si="0"/>
        <v>-7.9019668694466472E-2</v>
      </c>
      <c r="G7" s="3">
        <f t="shared" si="1"/>
        <v>-5.2261685644488409E-2</v>
      </c>
      <c r="H7" s="2">
        <f t="shared" si="2"/>
        <v>3.2327327880454648</v>
      </c>
      <c r="I7" s="3">
        <f t="shared" si="3"/>
        <v>2.1380507857443551</v>
      </c>
    </row>
    <row r="20" spans="13:13">
      <c r="M20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160" zoomScaleNormal="160" workbookViewId="0">
      <selection activeCell="G7" sqref="G7"/>
    </sheetView>
  </sheetViews>
  <sheetFormatPr defaultRowHeight="15"/>
  <sheetData>
    <row r="1" spans="1:9">
      <c r="A1" t="s">
        <v>5</v>
      </c>
      <c r="D1" s="1">
        <v>0.4</v>
      </c>
      <c r="F1" s="2">
        <v>0.75</v>
      </c>
      <c r="H1" s="1"/>
    </row>
    <row r="2" spans="1:9">
      <c r="A2" t="s">
        <v>6</v>
      </c>
      <c r="D2" s="3">
        <f>(NORMSINV(D1))</f>
        <v>-0.25334710313579989</v>
      </c>
      <c r="F2" s="3">
        <f>(NORMSINV(F1))</f>
        <v>0.67448975019608159</v>
      </c>
      <c r="H2" s="3"/>
    </row>
    <row r="3" spans="1:9">
      <c r="A3" t="s">
        <v>0</v>
      </c>
      <c r="B3" t="s">
        <v>1</v>
      </c>
      <c r="C3" t="s">
        <v>2</v>
      </c>
      <c r="D3" t="s">
        <v>4</v>
      </c>
      <c r="E3" t="s">
        <v>7</v>
      </c>
      <c r="F3" t="s">
        <v>4</v>
      </c>
      <c r="G3" t="s">
        <v>7</v>
      </c>
    </row>
    <row r="4" spans="1:9">
      <c r="A4">
        <v>0.2</v>
      </c>
      <c r="B4">
        <v>6.7000000000000004E-2</v>
      </c>
      <c r="C4">
        <f>+SQRT(LN(1+B4^2))</f>
        <v>6.6924991528877389E-2</v>
      </c>
      <c r="D4" s="2">
        <f>NORMDIST($C4-D$2,0,1,TRUE)/(1-D$1)-1</f>
        <v>4.269827069369847E-2</v>
      </c>
      <c r="E4" s="3">
        <f>+D4/$B4</f>
        <v>0.63728762229400693</v>
      </c>
      <c r="F4" s="2">
        <f>NORMDIST($C4-F$2,0,1,TRUE)/(1-F$1)-1</f>
        <v>8.6952360211005608E-2</v>
      </c>
      <c r="G4" s="3">
        <f t="shared" ref="G4:G7" si="0">+F4/$B4</f>
        <v>1.2977964210597852</v>
      </c>
      <c r="H4" s="2"/>
      <c r="I4" s="3"/>
    </row>
    <row r="5" spans="1:9">
      <c r="A5">
        <v>0.4</v>
      </c>
      <c r="B5">
        <v>0.13300000000000001</v>
      </c>
      <c r="C5">
        <f t="shared" ref="C5:C7" si="1">+SQRT(LN(1+B5^2))</f>
        <v>0.13241740999989879</v>
      </c>
      <c r="D5" s="2">
        <f t="shared" ref="D5:D7" si="2">NORMDIST($C5-D$2,0,1,TRUE)/(1-D$1)-1</f>
        <v>8.3607433984316692E-2</v>
      </c>
      <c r="E5" s="3">
        <f t="shared" ref="E5:E7" si="3">+D5/B5</f>
        <v>0.62862732319035108</v>
      </c>
      <c r="F5" s="2">
        <f t="shared" ref="F5:F7" si="4">NORMDIST($C5-F$2,0,1,TRUE)/(1-F$1)-1</f>
        <v>0.17553734481309213</v>
      </c>
      <c r="G5" s="3">
        <f t="shared" si="0"/>
        <v>1.3198296602488129</v>
      </c>
      <c r="H5" s="2"/>
      <c r="I5" s="3"/>
    </row>
    <row r="6" spans="1:9">
      <c r="A6">
        <v>0.8</v>
      </c>
      <c r="B6">
        <v>0.26100000000000001</v>
      </c>
      <c r="C6">
        <f t="shared" si="1"/>
        <v>0.25671195920848622</v>
      </c>
      <c r="D6" s="2">
        <f t="shared" si="2"/>
        <v>0.15832492975068302</v>
      </c>
      <c r="E6" s="3">
        <f t="shared" si="3"/>
        <v>0.60660892624782758</v>
      </c>
      <c r="F6" s="2">
        <f t="shared" si="4"/>
        <v>0.35221918034806521</v>
      </c>
      <c r="G6" s="3">
        <f t="shared" si="0"/>
        <v>1.3494987752799432</v>
      </c>
      <c r="H6" s="2"/>
      <c r="I6" s="3"/>
    </row>
    <row r="7" spans="1:9">
      <c r="A7">
        <v>8</v>
      </c>
      <c r="B7">
        <v>1.512</v>
      </c>
      <c r="C7">
        <f t="shared" si="1"/>
        <v>1.0907405011877171</v>
      </c>
      <c r="D7" s="2">
        <f t="shared" si="2"/>
        <v>0.51756661667005166</v>
      </c>
      <c r="E7" s="3">
        <f t="shared" si="3"/>
        <v>0.3423059634061188</v>
      </c>
      <c r="F7" s="2">
        <f t="shared" si="4"/>
        <v>1.6455469474011335</v>
      </c>
      <c r="G7" s="3">
        <f t="shared" si="0"/>
        <v>1.0883247006621253</v>
      </c>
      <c r="H7" s="2"/>
      <c r="I7" s="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G5" sqref="G5"/>
    </sheetView>
  </sheetViews>
  <sheetFormatPr defaultRowHeight="15"/>
  <cols>
    <col min="4" max="4" width="17" customWidth="1"/>
  </cols>
  <sheetData>
    <row r="1" spans="1:5">
      <c r="B1" t="s">
        <v>9</v>
      </c>
      <c r="C1" t="s">
        <v>10</v>
      </c>
      <c r="D1" t="s">
        <v>11</v>
      </c>
    </row>
    <row r="2" spans="1:5">
      <c r="A2">
        <v>0</v>
      </c>
      <c r="B2">
        <v>100</v>
      </c>
      <c r="C2">
        <v>39.1</v>
      </c>
      <c r="D2">
        <f>+C2*0.06</f>
        <v>2.3460000000000001</v>
      </c>
      <c r="E2">
        <f>+D2/((1.04)^A2)</f>
        <v>2.3460000000000001</v>
      </c>
    </row>
    <row r="3" spans="1:5">
      <c r="A3">
        <v>1</v>
      </c>
      <c r="B3">
        <v>58</v>
      </c>
      <c r="C3">
        <f>+C2*1.1*B3/100</f>
        <v>24.945800000000006</v>
      </c>
      <c r="D3">
        <f t="shared" ref="D3:D7" si="0">+C3*0.06</f>
        <v>1.4967480000000002</v>
      </c>
      <c r="E3">
        <f t="shared" ref="E3:E7" si="1">+D3/((1.04)^A3)</f>
        <v>1.4391807692307694</v>
      </c>
    </row>
    <row r="4" spans="1:5">
      <c r="A4">
        <v>2</v>
      </c>
      <c r="B4">
        <v>27</v>
      </c>
      <c r="C4">
        <f t="shared" ref="C4:C7" si="2">+C3*1.1*B4/100</f>
        <v>7.408902600000002</v>
      </c>
      <c r="D4">
        <f t="shared" si="0"/>
        <v>0.44453415600000012</v>
      </c>
      <c r="E4">
        <f t="shared" si="1"/>
        <v>0.41099681582840242</v>
      </c>
    </row>
    <row r="5" spans="1:5">
      <c r="A5">
        <v>3</v>
      </c>
      <c r="B5">
        <v>6</v>
      </c>
      <c r="C5">
        <f t="shared" si="2"/>
        <v>0.48898757160000017</v>
      </c>
      <c r="D5">
        <f t="shared" si="0"/>
        <v>2.9339254296000008E-2</v>
      </c>
      <c r="E5">
        <f t="shared" si="1"/>
        <v>2.6082490235264003E-2</v>
      </c>
    </row>
    <row r="6" spans="1:5">
      <c r="A6">
        <v>4</v>
      </c>
      <c r="B6">
        <v>2</v>
      </c>
      <c r="C6">
        <f t="shared" si="2"/>
        <v>1.0757726575200004E-2</v>
      </c>
      <c r="D6">
        <f t="shared" si="0"/>
        <v>6.4546359451200027E-4</v>
      </c>
      <c r="E6">
        <f t="shared" si="1"/>
        <v>5.5174498574596929E-4</v>
      </c>
    </row>
    <row r="7" spans="1:5">
      <c r="A7">
        <v>5</v>
      </c>
      <c r="B7">
        <v>0</v>
      </c>
      <c r="C7">
        <f t="shared" si="2"/>
        <v>0</v>
      </c>
      <c r="D7">
        <f t="shared" si="0"/>
        <v>0</v>
      </c>
      <c r="E7">
        <f t="shared" si="1"/>
        <v>0</v>
      </c>
    </row>
    <row r="8" spans="1:5">
      <c r="D8" t="s">
        <v>12</v>
      </c>
      <c r="E8">
        <f>SUM(E2:E7)</f>
        <v>4.2228118202801808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4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VaR-LN</vt:lpstr>
      <vt:lpstr>VaR-NP2</vt:lpstr>
      <vt:lpstr>CVaR-LN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Mazurova</dc:creator>
  <cp:lastModifiedBy>mazurova</cp:lastModifiedBy>
  <dcterms:created xsi:type="dcterms:W3CDTF">2018-05-10T21:16:54Z</dcterms:created>
  <dcterms:modified xsi:type="dcterms:W3CDTF">2018-05-18T15:44:54Z</dcterms:modified>
</cp:coreProperties>
</file>